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7кл.(д)" sheetId="1" r:id="rId1"/>
    <sheet name="8кл.(д)" sheetId="6" r:id="rId2"/>
    <sheet name="9кл.(д)" sheetId="3" r:id="rId3"/>
    <sheet name="10кл.(д)" sheetId="5" r:id="rId4"/>
    <sheet name="11кл.(д)" sheetId="7" r:id="rId5"/>
  </sheets>
  <calcPr calcId="145621"/>
</workbook>
</file>

<file path=xl/calcChain.xml><?xml version="1.0" encoding="utf-8"?>
<calcChain xmlns="http://schemas.openxmlformats.org/spreadsheetml/2006/main">
  <c r="H12" i="6" l="1"/>
  <c r="H11" i="6"/>
  <c r="H10" i="6"/>
  <c r="H7" i="6"/>
  <c r="H15" i="1"/>
  <c r="H7" i="1"/>
  <c r="H11" i="3"/>
  <c r="H13" i="6"/>
  <c r="H11" i="1"/>
  <c r="H14" i="1"/>
  <c r="H10" i="1"/>
  <c r="H12" i="1"/>
  <c r="H9" i="5"/>
  <c r="H10" i="5"/>
  <c r="H9" i="7"/>
  <c r="H9" i="3"/>
  <c r="H10" i="7"/>
  <c r="H10" i="3"/>
  <c r="H11" i="7"/>
  <c r="H8" i="6"/>
  <c r="H16" i="1"/>
  <c r="H8" i="1"/>
  <c r="H13" i="1"/>
  <c r="H9" i="1"/>
  <c r="H17" i="1"/>
  <c r="H18" i="1"/>
  <c r="H19" i="1"/>
  <c r="H15" i="6"/>
  <c r="H14" i="6"/>
  <c r="H9" i="6"/>
  <c r="H20" i="1"/>
  <c r="H21" i="1"/>
  <c r="H22" i="1"/>
  <c r="H23" i="1"/>
  <c r="H24" i="1"/>
  <c r="H25" i="1"/>
</calcChain>
</file>

<file path=xl/sharedStrings.xml><?xml version="1.0" encoding="utf-8"?>
<sst xmlns="http://schemas.openxmlformats.org/spreadsheetml/2006/main" count="291" uniqueCount="84">
  <si>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</si>
  <si>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</si>
  <si>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</si>
  <si>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</si>
  <si>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</si>
  <si>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</si>
  <si>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</si>
  <si>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</si>
  <si>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</si>
  <si>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</si>
  <si>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Макс. сумма баллов</t>
  </si>
  <si>
    <t>Набран. сумма баллов</t>
  </si>
  <si>
    <t>Не явка (0)</t>
  </si>
  <si>
    <t>Шифр</t>
  </si>
  <si>
    <t>Статус</t>
  </si>
  <si>
    <t>ж</t>
  </si>
  <si>
    <t>Место</t>
  </si>
  <si>
    <t>Жукова Ульяна Сергеевна</t>
  </si>
  <si>
    <t>Председатель комиссии:</t>
  </si>
  <si>
    <t>Члены комиссии:</t>
  </si>
  <si>
    <t>Филиппова Елизавета Игоревна</t>
  </si>
  <si>
    <t>Мельникова Евгения Ивановна</t>
  </si>
  <si>
    <t>муниципального этапа олимпиады по Технологии  (2017-2018 г.)</t>
  </si>
  <si>
    <t>муниципального этапа олимпиады по Технологии (2017-2018 г.)</t>
  </si>
  <si>
    <t>Санникова Арина Евгеньевна</t>
  </si>
  <si>
    <t>Ризаева Наталья Борисовна</t>
  </si>
  <si>
    <t>Костина Дарья Дмитриевна</t>
  </si>
  <si>
    <t>Чепелева Софья Алексеевна</t>
  </si>
  <si>
    <t>Стахова Юлия Викторовна</t>
  </si>
  <si>
    <t>Крючкова Анастасия Александровна</t>
  </si>
  <si>
    <t>Лебедева Виктория Сергеевна</t>
  </si>
  <si>
    <t>Сыч Маргарита Вячеславовна</t>
  </si>
  <si>
    <t>Старцева Мария Дмитриевна</t>
  </si>
  <si>
    <t>Васильева Ольга Васильевна</t>
  </si>
  <si>
    <t>Гирева Елизавета Ильинична</t>
  </si>
  <si>
    <t>Кондратьева Алина Алексеевна</t>
  </si>
  <si>
    <t>Геворгян Грануш Кареновна</t>
  </si>
  <si>
    <t>Митрофанова Софья Алексеевна</t>
  </si>
  <si>
    <t>Замошникова Мария Юрьевна</t>
  </si>
  <si>
    <t>Мустафина Милана Робертовна</t>
  </si>
  <si>
    <t>Скутина Анастасия Андреевна</t>
  </si>
  <si>
    <t>Вахитова Полина Денисовна</t>
  </si>
  <si>
    <t>Плешкова Ирина Юрьевна</t>
  </si>
  <si>
    <t>Батуева Анна Андреевна</t>
  </si>
  <si>
    <t>Вепрева Елизавета Дмитриевна</t>
  </si>
  <si>
    <t>Михайлова Мария Александровна</t>
  </si>
  <si>
    <t>Фоминцева Евгения Валерьевна</t>
  </si>
  <si>
    <t>Бариева Алина Радиковна</t>
  </si>
  <si>
    <t>Локосова Злата Александровна</t>
  </si>
  <si>
    <t>Судьина Валерия Вячеславовна</t>
  </si>
  <si>
    <t>Березина Кристина Алексеевна</t>
  </si>
  <si>
    <t>Сазонова Анна Сергеевна</t>
  </si>
  <si>
    <t>Нурисламова Екатерина Максимовна</t>
  </si>
  <si>
    <t>Медведенко Дарья Александровна</t>
  </si>
  <si>
    <t>Глухотко Татьяна Васильевна</t>
  </si>
  <si>
    <t>Вусихис Дора Александровна</t>
  </si>
  <si>
    <t>Суслова Алина Александровна</t>
  </si>
  <si>
    <t>Миннебаева Валерия Денисовна</t>
  </si>
  <si>
    <t>Герасимова Наталья Николаена</t>
  </si>
  <si>
    <t>Феклистова Наталья Александровна</t>
  </si>
  <si>
    <t>Егорова Полина Васильевна</t>
  </si>
  <si>
    <t>Забродина Ирина Константиновна</t>
  </si>
  <si>
    <t>Шакарян Валерия Вагановна</t>
  </si>
  <si>
    <t>Габдрахманова Жанна Михайловна</t>
  </si>
  <si>
    <t>Рукавишникова Дарья Андреевна</t>
  </si>
  <si>
    <t>Погодина Екатерина Вячеславовна</t>
  </si>
  <si>
    <t>Лихачёва Анастасия Петровна</t>
  </si>
  <si>
    <t>Акулаева Анастасия Алексеевна</t>
  </si>
  <si>
    <t>Гасилова Екатерина Константиновна</t>
  </si>
  <si>
    <t>Холодова Алеся Андреевна</t>
  </si>
  <si>
    <t>Завалишина Алена Сергеевна</t>
  </si>
  <si>
    <t>Селезнева Софья Дмитриевна</t>
  </si>
  <si>
    <t>Неволина Ксения Андреевна</t>
  </si>
  <si>
    <t xml:space="preserve">Рудник Н.С. </t>
  </si>
  <si>
    <t>Стахова Ю.В.</t>
  </si>
  <si>
    <t>Васильева О.В.</t>
  </si>
  <si>
    <t>Хорошенко О.В.</t>
  </si>
  <si>
    <t>Лихачева А.П.</t>
  </si>
  <si>
    <t>Попова Г.В.</t>
  </si>
  <si>
    <t>Плешкова И.Ю.</t>
  </si>
  <si>
    <t>Князева С.В.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</si>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</sst>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4" fillId="0" borderId="1" xfId="0" applyFont="1" applyFill="1" applyBorder="1" applyAlignment="1"/>
    <xf numFmtId="0" fontId="9" fillId="0" borderId="1" xfId="0" applyFont="1" applyBorder="1"/>
    <xf numFmtId="0" fontId="5" fillId="0" borderId="1" xfId="0" applyFont="1" applyBorder="1" applyAlignment="1">
      <alignment horizontal="center" vertical="center"/>
    </xf>
    <xf numFmtId="0" fontId="11" fillId="0" borderId="1" xfId="0" applyFont="1" applyBorder="1"/>
    <xf numFmtId="0" fontId="0" fillId="0" borderId="0" xfId="0" applyFo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ont="1" applyFill="1"/>
    <xf numFmtId="0" fontId="1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95" zoomScaleNormal="95" workbookViewId="0">
      <selection activeCell="B36" sqref="B36"/>
    </sheetView>
  </sheetViews>
  <sheetFormatPr defaultRowHeight="15" x14ac:dyDescent="0.25"/>
  <cols>
    <col min="1" max="1" width="5.42578125" customWidth="1"/>
    <col min="2" max="2" width="40" customWidth="1"/>
    <col min="3" max="3" width="7.42578125" customWidth="1"/>
    <col min="4" max="4" width="38.28515625" customWidth="1"/>
    <col min="5" max="5" width="7" customWidth="1"/>
    <col min="6" max="6" width="9.28515625" customWidth="1"/>
    <col min="7" max="7" width="9.28515625" bestFit="1" customWidth="1"/>
    <col min="9" max="9" width="6.5703125" customWidth="1"/>
    <col min="10" max="11" width="7.7109375" customWidth="1"/>
    <col min="12" max="12" width="12.5703125" customWidth="1"/>
    <col min="13" max="13" width="11.140625" customWidth="1"/>
  </cols>
  <sheetData>
    <row r="1" spans="1:13" x14ac:dyDescent="0.25">
      <c r="A1" s="1" t="s">
        <v>0</v>
      </c>
    </row>
    <row r="2" spans="1:13" x14ac:dyDescent="0.25">
      <c r="A2" s="1" t="s">
        <v>1</v>
      </c>
    </row>
    <row r="3" spans="1:13" x14ac:dyDescent="0.25">
      <c r="A3" s="1" t="s">
        <v>2</v>
      </c>
      <c r="L3" s="2"/>
    </row>
    <row r="4" spans="1:13" ht="18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18" x14ac:dyDescent="0.25">
      <c r="A5" s="31" t="s">
        <v>22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3" ht="51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16</v>
      </c>
      <c r="L6" s="4" t="s">
        <v>14</v>
      </c>
    </row>
    <row r="7" spans="1:13" s="25" customFormat="1" x14ac:dyDescent="0.25">
      <c r="A7" s="13">
        <v>5</v>
      </c>
      <c r="B7" s="32" t="s">
        <v>27</v>
      </c>
      <c r="C7" s="33" t="s">
        <v>15</v>
      </c>
      <c r="D7" s="32" t="s">
        <v>28</v>
      </c>
      <c r="E7" s="33">
        <v>7</v>
      </c>
      <c r="F7" s="33">
        <v>2</v>
      </c>
      <c r="G7" s="33">
        <v>115</v>
      </c>
      <c r="H7" s="34">
        <f>15+35+42.25</f>
        <v>92.25</v>
      </c>
      <c r="I7" s="33"/>
      <c r="J7" s="33">
        <v>32</v>
      </c>
      <c r="K7" s="35">
        <v>1</v>
      </c>
      <c r="L7" s="33" t="s">
        <v>81</v>
      </c>
      <c r="M7" s="26"/>
    </row>
    <row r="8" spans="1:13" s="25" customFormat="1" x14ac:dyDescent="0.25">
      <c r="A8" s="13">
        <v>12</v>
      </c>
      <c r="B8" s="32" t="s">
        <v>35</v>
      </c>
      <c r="C8" s="33" t="s">
        <v>15</v>
      </c>
      <c r="D8" s="32" t="s">
        <v>33</v>
      </c>
      <c r="E8" s="33">
        <v>7</v>
      </c>
      <c r="F8" s="33">
        <v>3</v>
      </c>
      <c r="G8" s="36">
        <v>115</v>
      </c>
      <c r="H8" s="34">
        <f>9+33+48.5</f>
        <v>90.5</v>
      </c>
      <c r="I8" s="33"/>
      <c r="J8" s="33">
        <v>14</v>
      </c>
      <c r="K8" s="37">
        <v>2</v>
      </c>
      <c r="L8" s="36" t="s">
        <v>82</v>
      </c>
      <c r="M8" s="26"/>
    </row>
    <row r="9" spans="1:13" s="25" customFormat="1" x14ac:dyDescent="0.25">
      <c r="A9" s="13">
        <v>10</v>
      </c>
      <c r="B9" s="32" t="s">
        <v>32</v>
      </c>
      <c r="C9" s="33" t="s">
        <v>15</v>
      </c>
      <c r="D9" s="32" t="s">
        <v>33</v>
      </c>
      <c r="E9" s="33">
        <v>7</v>
      </c>
      <c r="F9" s="33">
        <v>3</v>
      </c>
      <c r="G9" s="36">
        <v>115</v>
      </c>
      <c r="H9" s="34">
        <f>10+30+49.5</f>
        <v>89.5</v>
      </c>
      <c r="I9" s="33"/>
      <c r="J9" s="33">
        <v>27</v>
      </c>
      <c r="K9" s="37">
        <v>3</v>
      </c>
      <c r="L9" s="36" t="s">
        <v>82</v>
      </c>
      <c r="M9" s="26"/>
    </row>
    <row r="10" spans="1:13" s="25" customFormat="1" x14ac:dyDescent="0.25">
      <c r="A10" s="13">
        <v>20</v>
      </c>
      <c r="B10" s="14" t="s">
        <v>17</v>
      </c>
      <c r="C10" s="13" t="s">
        <v>15</v>
      </c>
      <c r="D10" s="14" t="s">
        <v>45</v>
      </c>
      <c r="E10" s="13">
        <v>7</v>
      </c>
      <c r="F10" s="13">
        <v>33</v>
      </c>
      <c r="G10" s="27">
        <v>115</v>
      </c>
      <c r="H10" s="13">
        <f>13+30+45.37</f>
        <v>88.37</v>
      </c>
      <c r="I10" s="13"/>
      <c r="J10" s="13">
        <v>55</v>
      </c>
      <c r="K10" s="22">
        <v>4</v>
      </c>
      <c r="L10" s="13" t="s">
        <v>83</v>
      </c>
      <c r="M10" s="26"/>
    </row>
    <row r="11" spans="1:13" s="25" customFormat="1" x14ac:dyDescent="0.25">
      <c r="A11" s="13">
        <v>11</v>
      </c>
      <c r="B11" s="14" t="s">
        <v>34</v>
      </c>
      <c r="C11" s="13" t="s">
        <v>15</v>
      </c>
      <c r="D11" s="14" t="s">
        <v>33</v>
      </c>
      <c r="E11" s="13">
        <v>7</v>
      </c>
      <c r="F11" s="13">
        <v>3</v>
      </c>
      <c r="G11" s="27">
        <v>115</v>
      </c>
      <c r="H11" s="13">
        <f>8+30+46.12</f>
        <v>84.12</v>
      </c>
      <c r="I11" s="13"/>
      <c r="J11" s="13">
        <v>12</v>
      </c>
      <c r="K11" s="22">
        <v>5</v>
      </c>
      <c r="L11" s="13" t="s">
        <v>83</v>
      </c>
      <c r="M11" s="26"/>
    </row>
    <row r="12" spans="1:13" s="25" customFormat="1" x14ac:dyDescent="0.25">
      <c r="A12" s="13">
        <v>22</v>
      </c>
      <c r="B12" s="14" t="s">
        <v>46</v>
      </c>
      <c r="C12" s="13" t="s">
        <v>15</v>
      </c>
      <c r="D12" s="14" t="s">
        <v>45</v>
      </c>
      <c r="E12" s="13">
        <v>7</v>
      </c>
      <c r="F12" s="13">
        <v>33</v>
      </c>
      <c r="G12" s="27">
        <v>115</v>
      </c>
      <c r="H12" s="13">
        <f>7+33+44</f>
        <v>84</v>
      </c>
      <c r="I12" s="13"/>
      <c r="J12" s="13">
        <v>24</v>
      </c>
      <c r="K12" s="22">
        <v>6</v>
      </c>
      <c r="L12" s="13" t="s">
        <v>83</v>
      </c>
      <c r="M12" s="26"/>
    </row>
    <row r="13" spans="1:13" s="25" customFormat="1" x14ac:dyDescent="0.25">
      <c r="A13" s="13">
        <v>19</v>
      </c>
      <c r="B13" s="14" t="s">
        <v>44</v>
      </c>
      <c r="C13" s="13" t="s">
        <v>15</v>
      </c>
      <c r="D13" s="14" t="s">
        <v>42</v>
      </c>
      <c r="E13" s="13">
        <v>7</v>
      </c>
      <c r="F13" s="13">
        <v>25</v>
      </c>
      <c r="G13" s="23">
        <v>115</v>
      </c>
      <c r="H13" s="13">
        <f>12+26+35.5</f>
        <v>73.5</v>
      </c>
      <c r="I13" s="13"/>
      <c r="J13" s="13">
        <v>34</v>
      </c>
      <c r="K13" s="17">
        <v>7</v>
      </c>
      <c r="L13" s="13" t="s">
        <v>83</v>
      </c>
      <c r="M13" s="26"/>
    </row>
    <row r="14" spans="1:13" x14ac:dyDescent="0.25">
      <c r="A14" s="13">
        <v>17</v>
      </c>
      <c r="B14" s="14" t="s">
        <v>41</v>
      </c>
      <c r="C14" s="13" t="s">
        <v>15</v>
      </c>
      <c r="D14" s="14" t="s">
        <v>42</v>
      </c>
      <c r="E14" s="13">
        <v>7</v>
      </c>
      <c r="F14" s="13">
        <v>25</v>
      </c>
      <c r="G14" s="27">
        <v>115</v>
      </c>
      <c r="H14" s="13">
        <f>3+29+34.87</f>
        <v>66.87</v>
      </c>
      <c r="I14" s="13"/>
      <c r="J14" s="13">
        <v>17</v>
      </c>
      <c r="K14" s="22">
        <v>8</v>
      </c>
      <c r="L14" s="13" t="s">
        <v>83</v>
      </c>
      <c r="M14" s="19"/>
    </row>
    <row r="15" spans="1:13" s="25" customFormat="1" x14ac:dyDescent="0.25">
      <c r="A15" s="13">
        <v>7</v>
      </c>
      <c r="B15" s="14" t="s">
        <v>30</v>
      </c>
      <c r="C15" s="13" t="s">
        <v>15</v>
      </c>
      <c r="D15" s="14" t="s">
        <v>28</v>
      </c>
      <c r="E15" s="13">
        <v>7</v>
      </c>
      <c r="F15" s="13">
        <v>2</v>
      </c>
      <c r="G15" s="27">
        <v>115</v>
      </c>
      <c r="H15" s="13">
        <f>7+22+37.37</f>
        <v>66.37</v>
      </c>
      <c r="I15" s="13"/>
      <c r="J15" s="13">
        <v>7</v>
      </c>
      <c r="K15" s="22">
        <v>9</v>
      </c>
      <c r="L15" s="13" t="s">
        <v>83</v>
      </c>
      <c r="M15" s="26"/>
    </row>
    <row r="16" spans="1:13" x14ac:dyDescent="0.25">
      <c r="A16" s="13">
        <v>18</v>
      </c>
      <c r="B16" s="14" t="s">
        <v>43</v>
      </c>
      <c r="C16" s="13" t="s">
        <v>15</v>
      </c>
      <c r="D16" s="14" t="s">
        <v>42</v>
      </c>
      <c r="E16" s="13">
        <v>7</v>
      </c>
      <c r="F16" s="13">
        <v>25</v>
      </c>
      <c r="G16" s="23">
        <v>115</v>
      </c>
      <c r="H16" s="13">
        <f>8+19+22</f>
        <v>49</v>
      </c>
      <c r="I16" s="13"/>
      <c r="J16" s="13">
        <v>54</v>
      </c>
      <c r="K16" s="17">
        <v>10</v>
      </c>
      <c r="L16" s="13" t="s">
        <v>83</v>
      </c>
      <c r="M16" s="19"/>
    </row>
    <row r="17" spans="1:13" x14ac:dyDescent="0.25">
      <c r="A17" s="13">
        <v>4</v>
      </c>
      <c r="B17" s="14" t="s">
        <v>26</v>
      </c>
      <c r="C17" s="13" t="s">
        <v>15</v>
      </c>
      <c r="D17" s="14" t="s">
        <v>25</v>
      </c>
      <c r="E17" s="13">
        <v>7</v>
      </c>
      <c r="F17" s="13">
        <v>1</v>
      </c>
      <c r="G17" s="27">
        <v>115</v>
      </c>
      <c r="H17" s="13">
        <f>8+25+0</f>
        <v>33</v>
      </c>
      <c r="I17" s="13"/>
      <c r="J17" s="13">
        <v>35</v>
      </c>
      <c r="K17" s="22">
        <v>11</v>
      </c>
      <c r="L17" s="13" t="s">
        <v>83</v>
      </c>
      <c r="M17" s="19"/>
    </row>
    <row r="18" spans="1:13" x14ac:dyDescent="0.25">
      <c r="A18" s="13">
        <v>9</v>
      </c>
      <c r="B18" s="14" t="s">
        <v>31</v>
      </c>
      <c r="C18" s="13" t="s">
        <v>15</v>
      </c>
      <c r="D18" s="14" t="s">
        <v>28</v>
      </c>
      <c r="E18" s="13">
        <v>7</v>
      </c>
      <c r="F18" s="13">
        <v>2</v>
      </c>
      <c r="G18" s="27">
        <v>115</v>
      </c>
      <c r="H18" s="13">
        <f>8+24+0</f>
        <v>32</v>
      </c>
      <c r="I18" s="13"/>
      <c r="J18" s="13">
        <v>4</v>
      </c>
      <c r="K18" s="22">
        <v>12</v>
      </c>
      <c r="L18" s="13" t="s">
        <v>83</v>
      </c>
      <c r="M18" s="19"/>
    </row>
    <row r="19" spans="1:13" x14ac:dyDescent="0.25">
      <c r="A19" s="13">
        <v>1</v>
      </c>
      <c r="B19" s="14" t="s">
        <v>24</v>
      </c>
      <c r="C19" s="13" t="s">
        <v>15</v>
      </c>
      <c r="D19" s="14" t="s">
        <v>25</v>
      </c>
      <c r="E19" s="13">
        <v>7</v>
      </c>
      <c r="F19" s="13">
        <v>1</v>
      </c>
      <c r="G19" s="27">
        <v>115</v>
      </c>
      <c r="H19" s="13">
        <f>2+22+0</f>
        <v>24</v>
      </c>
      <c r="I19" s="13"/>
      <c r="J19" s="13">
        <v>15</v>
      </c>
      <c r="K19" s="22">
        <v>13</v>
      </c>
      <c r="L19" s="13" t="s">
        <v>83</v>
      </c>
      <c r="M19" s="19"/>
    </row>
    <row r="20" spans="1:13" x14ac:dyDescent="0.25">
      <c r="A20" s="13">
        <v>6</v>
      </c>
      <c r="B20" s="14" t="s">
        <v>29</v>
      </c>
      <c r="C20" s="13" t="s">
        <v>15</v>
      </c>
      <c r="D20" s="14" t="s">
        <v>28</v>
      </c>
      <c r="E20" s="13">
        <v>7</v>
      </c>
      <c r="F20" s="13">
        <v>2</v>
      </c>
      <c r="G20" s="27"/>
      <c r="H20" s="13">
        <f>0+0+0</f>
        <v>0</v>
      </c>
      <c r="I20" s="13">
        <v>0</v>
      </c>
      <c r="J20" s="13"/>
      <c r="K20" s="22"/>
      <c r="L20" s="13"/>
      <c r="M20" s="19"/>
    </row>
    <row r="21" spans="1:13" s="25" customFormat="1" x14ac:dyDescent="0.25">
      <c r="A21" s="13">
        <v>8</v>
      </c>
      <c r="B21" s="14" t="s">
        <v>20</v>
      </c>
      <c r="C21" s="13" t="s">
        <v>15</v>
      </c>
      <c r="D21" s="14" t="s">
        <v>28</v>
      </c>
      <c r="E21" s="13">
        <v>7</v>
      </c>
      <c r="F21" s="13">
        <v>2</v>
      </c>
      <c r="G21" s="27"/>
      <c r="H21" s="13">
        <f>0+0+0</f>
        <v>0</v>
      </c>
      <c r="I21" s="13">
        <v>0</v>
      </c>
      <c r="J21" s="13"/>
      <c r="K21" s="22"/>
      <c r="L21" s="13"/>
      <c r="M21" s="26"/>
    </row>
    <row r="22" spans="1:13" x14ac:dyDescent="0.25">
      <c r="A22" s="13">
        <v>13</v>
      </c>
      <c r="B22" s="14" t="s">
        <v>36</v>
      </c>
      <c r="C22" s="13" t="s">
        <v>15</v>
      </c>
      <c r="D22" s="14" t="s">
        <v>33</v>
      </c>
      <c r="E22" s="13">
        <v>7</v>
      </c>
      <c r="F22" s="13">
        <v>3</v>
      </c>
      <c r="G22" s="23"/>
      <c r="H22" s="13">
        <f>0+0+0</f>
        <v>0</v>
      </c>
      <c r="I22" s="13">
        <v>0</v>
      </c>
      <c r="J22" s="13"/>
      <c r="K22" s="17"/>
      <c r="L22" s="10"/>
      <c r="M22" s="19"/>
    </row>
    <row r="23" spans="1:13" x14ac:dyDescent="0.25">
      <c r="A23" s="13">
        <v>14</v>
      </c>
      <c r="B23" s="14" t="s">
        <v>37</v>
      </c>
      <c r="C23" s="13" t="s">
        <v>15</v>
      </c>
      <c r="D23" s="14" t="s">
        <v>38</v>
      </c>
      <c r="E23" s="13">
        <v>7</v>
      </c>
      <c r="F23" s="13">
        <v>22</v>
      </c>
      <c r="G23" s="23"/>
      <c r="H23" s="13">
        <f>0+0+0</f>
        <v>0</v>
      </c>
      <c r="I23" s="13">
        <v>0</v>
      </c>
      <c r="J23" s="13"/>
      <c r="K23" s="17"/>
      <c r="L23" s="10"/>
      <c r="M23" s="19"/>
    </row>
    <row r="24" spans="1:13" s="25" customFormat="1" x14ac:dyDescent="0.25">
      <c r="A24" s="13">
        <v>15</v>
      </c>
      <c r="B24" s="14" t="s">
        <v>39</v>
      </c>
      <c r="C24" s="13" t="s">
        <v>15</v>
      </c>
      <c r="D24" s="14" t="s">
        <v>38</v>
      </c>
      <c r="E24" s="13">
        <v>7</v>
      </c>
      <c r="F24" s="13">
        <v>22</v>
      </c>
      <c r="G24" s="23"/>
      <c r="H24" s="13">
        <f>0+0+0</f>
        <v>0</v>
      </c>
      <c r="I24" s="13">
        <v>0</v>
      </c>
      <c r="J24" s="13"/>
      <c r="K24" s="17"/>
      <c r="L24" s="10"/>
      <c r="M24" s="26"/>
    </row>
    <row r="25" spans="1:13" s="25" customFormat="1" x14ac:dyDescent="0.25">
      <c r="A25" s="13">
        <v>16</v>
      </c>
      <c r="B25" s="14" t="s">
        <v>40</v>
      </c>
      <c r="C25" s="13" t="s">
        <v>15</v>
      </c>
      <c r="D25" s="14" t="s">
        <v>38</v>
      </c>
      <c r="E25" s="13">
        <v>7</v>
      </c>
      <c r="F25" s="13">
        <v>22</v>
      </c>
      <c r="G25" s="23"/>
      <c r="H25" s="13">
        <f>0+0+0</f>
        <v>0</v>
      </c>
      <c r="I25" s="13">
        <v>0</v>
      </c>
      <c r="J25" s="13"/>
      <c r="K25" s="17"/>
      <c r="L25" s="10"/>
      <c r="M25" s="26"/>
    </row>
    <row r="28" spans="1:13" x14ac:dyDescent="0.25">
      <c r="D28" s="25" t="s">
        <v>18</v>
      </c>
      <c r="E28" s="25" t="s">
        <v>73</v>
      </c>
      <c r="F28" s="25"/>
    </row>
    <row r="29" spans="1:13" x14ac:dyDescent="0.25">
      <c r="D29" s="25" t="s">
        <v>19</v>
      </c>
      <c r="E29" s="25" t="s">
        <v>74</v>
      </c>
      <c r="F29" s="25"/>
    </row>
    <row r="30" spans="1:13" x14ac:dyDescent="0.25">
      <c r="D30" s="25"/>
      <c r="E30" s="25" t="s">
        <v>75</v>
      </c>
      <c r="F30" s="25"/>
    </row>
    <row r="31" spans="1:13" x14ac:dyDescent="0.25">
      <c r="D31" s="25"/>
      <c r="E31" s="25" t="s">
        <v>76</v>
      </c>
      <c r="F31" s="25"/>
    </row>
    <row r="32" spans="1:13" x14ac:dyDescent="0.25">
      <c r="D32" s="25"/>
      <c r="E32" s="25" t="s">
        <v>77</v>
      </c>
      <c r="F32" s="25"/>
    </row>
    <row r="33" spans="4:6" x14ac:dyDescent="0.25">
      <c r="D33" s="25"/>
      <c r="E33" s="25" t="s">
        <v>78</v>
      </c>
      <c r="F33" s="25"/>
    </row>
    <row r="34" spans="4:6" x14ac:dyDescent="0.25">
      <c r="D34" s="25"/>
      <c r="E34" s="25" t="s">
        <v>79</v>
      </c>
      <c r="F34" s="25"/>
    </row>
    <row r="35" spans="4:6" x14ac:dyDescent="0.25">
      <c r="D35" s="25"/>
      <c r="E35" s="25" t="s">
        <v>80</v>
      </c>
      <c r="F35" s="25"/>
    </row>
  </sheetData>
  <sortState ref="A7:L25">
    <sortCondition descending="1" ref="H7:H25"/>
  </sortState>
  <mergeCells count="2">
    <mergeCell ref="A4:L4"/>
    <mergeCell ref="A5:L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N16" sqref="N16"/>
    </sheetView>
  </sheetViews>
  <sheetFormatPr defaultRowHeight="15" x14ac:dyDescent="0.25"/>
  <cols>
    <col min="1" max="1" width="5.5703125" customWidth="1"/>
    <col min="2" max="2" width="38" customWidth="1"/>
    <col min="3" max="3" width="6.5703125" customWidth="1"/>
    <col min="4" max="4" width="35.42578125" customWidth="1"/>
    <col min="5" max="5" width="7.7109375" customWidth="1"/>
    <col min="6" max="6" width="7.42578125" customWidth="1"/>
    <col min="7" max="7" width="9.140625" style="24"/>
    <col min="9" max="9" width="6.42578125" customWidth="1"/>
    <col min="11" max="11" width="9.140625" style="24"/>
    <col min="12" max="12" width="13.7109375" customWidth="1"/>
  </cols>
  <sheetData>
    <row r="1" spans="1:13" x14ac:dyDescent="0.25">
      <c r="A1" s="1" t="s">
        <v>0</v>
      </c>
    </row>
    <row r="2" spans="1:13" x14ac:dyDescent="0.25">
      <c r="A2" s="1" t="s">
        <v>1</v>
      </c>
    </row>
    <row r="3" spans="1:13" x14ac:dyDescent="0.25">
      <c r="A3" s="1" t="s">
        <v>2</v>
      </c>
      <c r="L3" s="2"/>
    </row>
    <row r="4" spans="1:13" ht="18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18" x14ac:dyDescent="0.25">
      <c r="A5" s="31" t="s">
        <v>22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3" ht="56.25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16</v>
      </c>
      <c r="L6" s="4" t="s">
        <v>14</v>
      </c>
    </row>
    <row r="7" spans="1:13" s="25" customFormat="1" x14ac:dyDescent="0.25">
      <c r="A7" s="13">
        <v>5</v>
      </c>
      <c r="B7" s="32" t="s">
        <v>50</v>
      </c>
      <c r="C7" s="33" t="s">
        <v>15</v>
      </c>
      <c r="D7" s="32" t="s">
        <v>33</v>
      </c>
      <c r="E7" s="33">
        <v>8</v>
      </c>
      <c r="F7" s="33">
        <v>3</v>
      </c>
      <c r="G7" s="33">
        <v>125</v>
      </c>
      <c r="H7" s="34">
        <f>22+31.5+47.87</f>
        <v>101.37</v>
      </c>
      <c r="I7" s="33"/>
      <c r="J7" s="33">
        <v>19</v>
      </c>
      <c r="K7" s="33">
        <v>1</v>
      </c>
      <c r="L7" s="33" t="s">
        <v>81</v>
      </c>
      <c r="M7" s="26"/>
    </row>
    <row r="8" spans="1:13" x14ac:dyDescent="0.25">
      <c r="A8" s="13">
        <v>6</v>
      </c>
      <c r="B8" s="32" t="s">
        <v>51</v>
      </c>
      <c r="C8" s="33" t="s">
        <v>15</v>
      </c>
      <c r="D8" s="32" t="s">
        <v>33</v>
      </c>
      <c r="E8" s="33">
        <v>8</v>
      </c>
      <c r="F8" s="33">
        <v>3</v>
      </c>
      <c r="G8" s="33">
        <v>125</v>
      </c>
      <c r="H8" s="34">
        <f>16+32.5+48.5</f>
        <v>97</v>
      </c>
      <c r="I8" s="33"/>
      <c r="J8" s="33">
        <v>28</v>
      </c>
      <c r="K8" s="33">
        <v>2</v>
      </c>
      <c r="L8" s="33" t="s">
        <v>82</v>
      </c>
      <c r="M8" s="19"/>
    </row>
    <row r="9" spans="1:13" s="25" customFormat="1" x14ac:dyDescent="0.25">
      <c r="A9" s="13">
        <v>8</v>
      </c>
      <c r="B9" s="32" t="s">
        <v>53</v>
      </c>
      <c r="C9" s="33" t="s">
        <v>15</v>
      </c>
      <c r="D9" s="32" t="s">
        <v>33</v>
      </c>
      <c r="E9" s="33">
        <v>8</v>
      </c>
      <c r="F9" s="33">
        <v>3</v>
      </c>
      <c r="G9" s="33">
        <v>125</v>
      </c>
      <c r="H9" s="34">
        <f>8+29+50</f>
        <v>87</v>
      </c>
      <c r="I9" s="33"/>
      <c r="J9" s="36">
        <v>9</v>
      </c>
      <c r="K9" s="36">
        <v>3</v>
      </c>
      <c r="L9" s="33" t="s">
        <v>82</v>
      </c>
      <c r="M9" s="26"/>
    </row>
    <row r="10" spans="1:13" s="25" customFormat="1" x14ac:dyDescent="0.25">
      <c r="A10" s="13">
        <v>1</v>
      </c>
      <c r="B10" s="14" t="s">
        <v>21</v>
      </c>
      <c r="C10" s="13" t="s">
        <v>15</v>
      </c>
      <c r="D10" s="14" t="s">
        <v>25</v>
      </c>
      <c r="E10" s="13">
        <v>8</v>
      </c>
      <c r="F10" s="13">
        <v>1</v>
      </c>
      <c r="G10" s="27">
        <v>125</v>
      </c>
      <c r="H10" s="13">
        <f>16+21+48.12</f>
        <v>85.12</v>
      </c>
      <c r="I10" s="13"/>
      <c r="J10" s="13">
        <v>60</v>
      </c>
      <c r="K10" s="22">
        <v>4</v>
      </c>
      <c r="L10" s="13" t="s">
        <v>83</v>
      </c>
      <c r="M10" s="26"/>
    </row>
    <row r="11" spans="1:13" s="25" customFormat="1" x14ac:dyDescent="0.25">
      <c r="A11" s="13">
        <v>3</v>
      </c>
      <c r="B11" s="14" t="s">
        <v>48</v>
      </c>
      <c r="C11" s="13" t="s">
        <v>15</v>
      </c>
      <c r="D11" s="14" t="s">
        <v>25</v>
      </c>
      <c r="E11" s="13">
        <v>8</v>
      </c>
      <c r="F11" s="13">
        <v>1</v>
      </c>
      <c r="G11" s="27">
        <v>125</v>
      </c>
      <c r="H11" s="13">
        <f>20+20+44.62</f>
        <v>84.62</v>
      </c>
      <c r="I11" s="13"/>
      <c r="J11" s="13">
        <v>40</v>
      </c>
      <c r="K11" s="22">
        <v>5</v>
      </c>
      <c r="L11" s="13" t="s">
        <v>83</v>
      </c>
      <c r="M11" s="26"/>
    </row>
    <row r="12" spans="1:13" x14ac:dyDescent="0.25">
      <c r="A12" s="13">
        <v>4</v>
      </c>
      <c r="B12" s="14" t="s">
        <v>49</v>
      </c>
      <c r="C12" s="13" t="s">
        <v>15</v>
      </c>
      <c r="D12" s="14" t="s">
        <v>28</v>
      </c>
      <c r="E12" s="13">
        <v>8</v>
      </c>
      <c r="F12" s="13">
        <v>2</v>
      </c>
      <c r="G12" s="27">
        <v>125</v>
      </c>
      <c r="H12" s="13">
        <f>10+21+49.83</f>
        <v>80.83</v>
      </c>
      <c r="I12" s="13"/>
      <c r="J12" s="13">
        <v>37</v>
      </c>
      <c r="K12" s="13">
        <v>6</v>
      </c>
      <c r="L12" s="13" t="s">
        <v>83</v>
      </c>
      <c r="M12" s="19"/>
    </row>
    <row r="13" spans="1:13" x14ac:dyDescent="0.25">
      <c r="A13" s="13">
        <v>9</v>
      </c>
      <c r="B13" s="14" t="s">
        <v>55</v>
      </c>
      <c r="C13" s="13" t="s">
        <v>15</v>
      </c>
      <c r="D13" s="14" t="s">
        <v>42</v>
      </c>
      <c r="E13" s="13">
        <v>8</v>
      </c>
      <c r="F13" s="13">
        <v>25</v>
      </c>
      <c r="G13" s="27">
        <v>125</v>
      </c>
      <c r="H13" s="27">
        <f>15+26+38.75</f>
        <v>79.75</v>
      </c>
      <c r="I13" s="27"/>
      <c r="J13" s="27">
        <v>38</v>
      </c>
      <c r="K13" s="27">
        <v>7</v>
      </c>
      <c r="L13" s="13" t="s">
        <v>83</v>
      </c>
      <c r="M13" s="19"/>
    </row>
    <row r="14" spans="1:13" x14ac:dyDescent="0.25">
      <c r="A14" s="13">
        <v>11</v>
      </c>
      <c r="B14" s="14" t="s">
        <v>71</v>
      </c>
      <c r="C14" s="13" t="s">
        <v>15</v>
      </c>
      <c r="D14" s="14" t="s">
        <v>38</v>
      </c>
      <c r="E14" s="13">
        <v>8</v>
      </c>
      <c r="F14" s="13">
        <v>22</v>
      </c>
      <c r="G14" s="27">
        <v>125</v>
      </c>
      <c r="H14" s="28">
        <f>17+20+0</f>
        <v>37</v>
      </c>
      <c r="I14" s="28"/>
      <c r="J14" s="28">
        <v>48</v>
      </c>
      <c r="K14" s="28">
        <v>8</v>
      </c>
      <c r="L14" s="13" t="s">
        <v>83</v>
      </c>
      <c r="M14" s="19"/>
    </row>
    <row r="15" spans="1:13" s="25" customFormat="1" x14ac:dyDescent="0.25">
      <c r="A15" s="13">
        <v>12</v>
      </c>
      <c r="B15" s="14" t="s">
        <v>72</v>
      </c>
      <c r="C15" s="13" t="s">
        <v>15</v>
      </c>
      <c r="D15" s="14" t="s">
        <v>38</v>
      </c>
      <c r="E15" s="13">
        <v>8</v>
      </c>
      <c r="F15" s="13">
        <v>22</v>
      </c>
      <c r="G15" s="27">
        <v>125</v>
      </c>
      <c r="H15" s="28">
        <f>12+20+0</f>
        <v>32</v>
      </c>
      <c r="I15" s="28"/>
      <c r="J15" s="28">
        <v>29</v>
      </c>
      <c r="K15" s="28">
        <v>9</v>
      </c>
      <c r="L15" s="13" t="s">
        <v>83</v>
      </c>
      <c r="M15" s="26"/>
    </row>
    <row r="16" spans="1:13" x14ac:dyDescent="0.25">
      <c r="A16" s="13">
        <v>2</v>
      </c>
      <c r="B16" s="14" t="s">
        <v>47</v>
      </c>
      <c r="C16" s="13" t="s">
        <v>15</v>
      </c>
      <c r="D16" s="14" t="s">
        <v>25</v>
      </c>
      <c r="E16" s="13">
        <v>8</v>
      </c>
      <c r="F16" s="13">
        <v>1</v>
      </c>
      <c r="G16" s="27">
        <v>125</v>
      </c>
      <c r="H16" s="13"/>
      <c r="I16" s="13">
        <v>0</v>
      </c>
      <c r="J16" s="13"/>
      <c r="K16" s="17"/>
      <c r="L16" s="10"/>
      <c r="M16" s="19"/>
    </row>
    <row r="17" spans="1:12" s="25" customFormat="1" x14ac:dyDescent="0.25">
      <c r="A17" s="13">
        <v>7</v>
      </c>
      <c r="B17" s="14" t="s">
        <v>52</v>
      </c>
      <c r="C17" s="13" t="s">
        <v>15</v>
      </c>
      <c r="D17" s="14" t="s">
        <v>33</v>
      </c>
      <c r="E17" s="13">
        <v>8</v>
      </c>
      <c r="F17" s="13">
        <v>3</v>
      </c>
      <c r="G17" s="27">
        <v>125</v>
      </c>
      <c r="H17" s="13"/>
      <c r="I17" s="13">
        <v>0</v>
      </c>
      <c r="J17" s="10"/>
      <c r="K17" s="10"/>
      <c r="L17" s="10"/>
    </row>
    <row r="18" spans="1:12" s="25" customFormat="1" x14ac:dyDescent="0.25">
      <c r="A18" s="13">
        <v>10</v>
      </c>
      <c r="B18" s="14" t="s">
        <v>56</v>
      </c>
      <c r="C18" s="13" t="s">
        <v>15</v>
      </c>
      <c r="D18" s="14" t="s">
        <v>42</v>
      </c>
      <c r="E18" s="13">
        <v>8</v>
      </c>
      <c r="F18" s="13">
        <v>25</v>
      </c>
      <c r="G18" s="27">
        <v>125</v>
      </c>
      <c r="H18" s="23"/>
      <c r="I18" s="23">
        <v>0</v>
      </c>
      <c r="J18" s="23"/>
      <c r="K18" s="23"/>
      <c r="L18" s="18"/>
    </row>
    <row r="19" spans="1:12" x14ac:dyDescent="0.25">
      <c r="B19" s="20"/>
      <c r="C19" s="21"/>
      <c r="D19" s="20"/>
      <c r="E19" s="21"/>
      <c r="F19" s="21"/>
    </row>
    <row r="21" spans="1:12" x14ac:dyDescent="0.25">
      <c r="D21" s="25" t="s">
        <v>18</v>
      </c>
      <c r="E21" s="25" t="s">
        <v>73</v>
      </c>
      <c r="F21" s="25"/>
    </row>
    <row r="22" spans="1:12" x14ac:dyDescent="0.25">
      <c r="D22" s="25" t="s">
        <v>19</v>
      </c>
      <c r="E22" s="25" t="s">
        <v>74</v>
      </c>
      <c r="F22" s="25"/>
    </row>
    <row r="23" spans="1:12" x14ac:dyDescent="0.25">
      <c r="D23" s="25"/>
      <c r="E23" s="25" t="s">
        <v>75</v>
      </c>
      <c r="F23" s="25"/>
    </row>
    <row r="24" spans="1:12" x14ac:dyDescent="0.25">
      <c r="D24" s="25"/>
      <c r="E24" s="25" t="s">
        <v>76</v>
      </c>
      <c r="F24" s="25"/>
    </row>
    <row r="25" spans="1:12" x14ac:dyDescent="0.25">
      <c r="D25" s="25"/>
      <c r="E25" s="25" t="s">
        <v>77</v>
      </c>
      <c r="F25" s="25"/>
    </row>
    <row r="26" spans="1:12" x14ac:dyDescent="0.25">
      <c r="D26" s="25"/>
      <c r="E26" s="25" t="s">
        <v>78</v>
      </c>
      <c r="F26" s="25"/>
    </row>
    <row r="27" spans="1:12" x14ac:dyDescent="0.25">
      <c r="D27" s="25"/>
      <c r="E27" s="25" t="s">
        <v>79</v>
      </c>
      <c r="F27" s="25"/>
    </row>
    <row r="28" spans="1:12" x14ac:dyDescent="0.25">
      <c r="D28" s="25"/>
      <c r="E28" s="25" t="s">
        <v>80</v>
      </c>
      <c r="F28" s="25"/>
    </row>
  </sheetData>
  <sortState ref="A7:L18">
    <sortCondition descending="1" ref="H7:H18"/>
  </sortState>
  <mergeCells count="2">
    <mergeCell ref="A4:L4"/>
    <mergeCell ref="A5:L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87" zoomScaleNormal="87" workbookViewId="0">
      <selection activeCell="D39" sqref="D39"/>
    </sheetView>
  </sheetViews>
  <sheetFormatPr defaultRowHeight="15" x14ac:dyDescent="0.25"/>
  <cols>
    <col min="1" max="1" width="6.28515625" customWidth="1"/>
    <col min="2" max="2" width="39.140625" customWidth="1"/>
    <col min="3" max="3" width="7" customWidth="1"/>
    <col min="4" max="4" width="36" customWidth="1"/>
    <col min="5" max="5" width="9.140625" customWidth="1"/>
    <col min="9" max="9" width="6.7109375" customWidth="1"/>
    <col min="10" max="11" width="8.5703125" customWidth="1"/>
    <col min="12" max="12" width="14.285156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29" t="s">
        <v>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18" x14ac:dyDescent="0.25">
      <c r="A6" s="31" t="s">
        <v>23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47.25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16</v>
      </c>
      <c r="L8" s="4" t="s">
        <v>14</v>
      </c>
    </row>
    <row r="9" spans="1:12" s="25" customFormat="1" ht="15.75" x14ac:dyDescent="0.25">
      <c r="A9" s="6">
        <v>1</v>
      </c>
      <c r="B9" s="39" t="s">
        <v>57</v>
      </c>
      <c r="C9" s="40" t="s">
        <v>15</v>
      </c>
      <c r="D9" s="39" t="s">
        <v>25</v>
      </c>
      <c r="E9" s="40">
        <v>9</v>
      </c>
      <c r="F9" s="40">
        <v>1</v>
      </c>
      <c r="G9" s="40">
        <v>125</v>
      </c>
      <c r="H9" s="41">
        <f>19+22+45.37</f>
        <v>86.37</v>
      </c>
      <c r="I9" s="40"/>
      <c r="J9" s="40">
        <v>39</v>
      </c>
      <c r="K9" s="42">
        <v>1</v>
      </c>
      <c r="L9" s="40" t="s">
        <v>81</v>
      </c>
    </row>
    <row r="10" spans="1:12" s="25" customFormat="1" ht="15.75" x14ac:dyDescent="0.25">
      <c r="A10" s="6">
        <v>2</v>
      </c>
      <c r="B10" s="39" t="s">
        <v>58</v>
      </c>
      <c r="C10" s="40" t="s">
        <v>15</v>
      </c>
      <c r="D10" s="39" t="s">
        <v>59</v>
      </c>
      <c r="E10" s="40">
        <v>9</v>
      </c>
      <c r="F10" s="40">
        <v>7</v>
      </c>
      <c r="G10" s="40">
        <v>125</v>
      </c>
      <c r="H10" s="41">
        <f>18+20+44.12</f>
        <v>82.12</v>
      </c>
      <c r="I10" s="40"/>
      <c r="J10" s="40">
        <v>58</v>
      </c>
      <c r="K10" s="40">
        <v>2</v>
      </c>
      <c r="L10" s="40" t="s">
        <v>82</v>
      </c>
    </row>
    <row r="11" spans="1:12" ht="15.75" x14ac:dyDescent="0.25">
      <c r="A11" s="6">
        <v>4</v>
      </c>
      <c r="B11" s="39" t="s">
        <v>61</v>
      </c>
      <c r="C11" s="40" t="s">
        <v>15</v>
      </c>
      <c r="D11" s="39" t="s">
        <v>42</v>
      </c>
      <c r="E11" s="40">
        <v>9</v>
      </c>
      <c r="F11" s="40">
        <v>25</v>
      </c>
      <c r="G11" s="40">
        <v>125</v>
      </c>
      <c r="H11" s="40">
        <f>12+20+44</f>
        <v>76</v>
      </c>
      <c r="I11" s="40"/>
      <c r="J11" s="40">
        <v>20</v>
      </c>
      <c r="K11" s="42">
        <v>3</v>
      </c>
      <c r="L11" s="40" t="s">
        <v>82</v>
      </c>
    </row>
    <row r="12" spans="1:12" s="25" customFormat="1" ht="15.75" x14ac:dyDescent="0.25">
      <c r="A12" s="6">
        <v>3</v>
      </c>
      <c r="B12" s="15" t="s">
        <v>60</v>
      </c>
      <c r="C12" s="6" t="s">
        <v>15</v>
      </c>
      <c r="D12" s="15" t="s">
        <v>54</v>
      </c>
      <c r="E12" s="6">
        <v>9</v>
      </c>
      <c r="F12" s="6">
        <v>22</v>
      </c>
      <c r="G12" s="38"/>
      <c r="H12" s="6"/>
      <c r="I12" s="6">
        <v>0</v>
      </c>
      <c r="J12" s="5"/>
      <c r="K12" s="11"/>
      <c r="L12" s="5"/>
    </row>
    <row r="13" spans="1:12" ht="15.75" x14ac:dyDescent="0.25">
      <c r="A13" s="5"/>
      <c r="B13" s="15"/>
      <c r="C13" s="6"/>
      <c r="D13" s="15"/>
      <c r="E13" s="6"/>
      <c r="F13" s="6"/>
      <c r="G13" s="16"/>
      <c r="H13" s="6"/>
      <c r="I13" s="6"/>
      <c r="J13" s="5"/>
      <c r="K13" s="11"/>
      <c r="L13" s="5"/>
    </row>
    <row r="14" spans="1:12" ht="15.75" x14ac:dyDescent="0.25">
      <c r="A14" s="5"/>
      <c r="B14" s="15"/>
      <c r="C14" s="6"/>
      <c r="D14" s="15"/>
      <c r="E14" s="6"/>
      <c r="F14" s="6"/>
      <c r="G14" s="16"/>
      <c r="H14" s="6"/>
      <c r="I14" s="6"/>
      <c r="J14" s="5"/>
      <c r="K14" s="11"/>
      <c r="L14" s="5"/>
    </row>
    <row r="15" spans="1:12" x14ac:dyDescent="0.25">
      <c r="D15" s="9"/>
    </row>
    <row r="16" spans="1:12" ht="15.75" x14ac:dyDescent="0.25">
      <c r="B16" s="8"/>
      <c r="C16" s="8"/>
      <c r="E16" s="8"/>
      <c r="F16" s="8"/>
      <c r="G16" s="8"/>
      <c r="H16" s="8"/>
      <c r="I16" s="8"/>
      <c r="J16" s="7"/>
      <c r="K16" s="7"/>
    </row>
    <row r="17" spans="4:6" x14ac:dyDescent="0.25">
      <c r="D17" s="25" t="s">
        <v>18</v>
      </c>
      <c r="E17" s="25" t="s">
        <v>73</v>
      </c>
      <c r="F17" s="25"/>
    </row>
    <row r="18" spans="4:6" x14ac:dyDescent="0.25">
      <c r="D18" s="25" t="s">
        <v>19</v>
      </c>
      <c r="E18" s="25" t="s">
        <v>74</v>
      </c>
      <c r="F18" s="25"/>
    </row>
    <row r="19" spans="4:6" x14ac:dyDescent="0.25">
      <c r="D19" s="25"/>
      <c r="E19" s="25" t="s">
        <v>75</v>
      </c>
      <c r="F19" s="25"/>
    </row>
    <row r="20" spans="4:6" x14ac:dyDescent="0.25">
      <c r="D20" s="25"/>
      <c r="E20" s="25" t="s">
        <v>76</v>
      </c>
      <c r="F20" s="25"/>
    </row>
    <row r="21" spans="4:6" x14ac:dyDescent="0.25">
      <c r="D21" s="25"/>
      <c r="E21" s="25" t="s">
        <v>77</v>
      </c>
      <c r="F21" s="25"/>
    </row>
    <row r="22" spans="4:6" x14ac:dyDescent="0.25">
      <c r="D22" s="25"/>
      <c r="E22" s="25" t="s">
        <v>78</v>
      </c>
      <c r="F22" s="25"/>
    </row>
    <row r="23" spans="4:6" x14ac:dyDescent="0.25">
      <c r="D23" s="25"/>
      <c r="E23" s="25" t="s">
        <v>79</v>
      </c>
      <c r="F23" s="25"/>
    </row>
    <row r="24" spans="4:6" x14ac:dyDescent="0.25">
      <c r="D24" s="25"/>
      <c r="E24" s="25" t="s">
        <v>80</v>
      </c>
      <c r="F24" s="25"/>
    </row>
  </sheetData>
  <sortState ref="A9:L12">
    <sortCondition descending="1" ref="H9:H12"/>
  </sortState>
  <mergeCells count="2">
    <mergeCell ref="A5:L5"/>
    <mergeCell ref="A6:L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0" zoomScaleNormal="90" workbookViewId="0">
      <selection activeCell="I31" sqref="I31"/>
    </sheetView>
  </sheetViews>
  <sheetFormatPr defaultRowHeight="15" x14ac:dyDescent="0.25"/>
  <cols>
    <col min="1" max="1" width="5.28515625" customWidth="1"/>
    <col min="2" max="2" width="39.140625" customWidth="1"/>
    <col min="3" max="3" width="6.85546875" customWidth="1"/>
    <col min="4" max="4" width="37.42578125" customWidth="1"/>
    <col min="5" max="6" width="8.28515625" customWidth="1"/>
    <col min="7" max="7" width="9.42578125" bestFit="1" customWidth="1"/>
    <col min="9" max="9" width="6.7109375" customWidth="1"/>
    <col min="12" max="12" width="13.710937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29" t="s">
        <v>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18" x14ac:dyDescent="0.25">
      <c r="A6" s="31" t="s">
        <v>23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51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16</v>
      </c>
      <c r="L8" s="4" t="s">
        <v>14</v>
      </c>
    </row>
    <row r="9" spans="1:12" s="25" customFormat="1" ht="15.75" x14ac:dyDescent="0.25">
      <c r="A9" s="6">
        <v>1</v>
      </c>
      <c r="B9" s="39" t="s">
        <v>62</v>
      </c>
      <c r="C9" s="40" t="s">
        <v>15</v>
      </c>
      <c r="D9" s="39" t="s">
        <v>63</v>
      </c>
      <c r="E9" s="40">
        <v>10</v>
      </c>
      <c r="F9" s="40">
        <v>1</v>
      </c>
      <c r="G9" s="40">
        <v>125</v>
      </c>
      <c r="H9" s="41">
        <f>13+28+48.75</f>
        <v>89.75</v>
      </c>
      <c r="I9" s="40"/>
      <c r="J9" s="40">
        <v>47</v>
      </c>
      <c r="K9" s="40">
        <v>1</v>
      </c>
      <c r="L9" s="40" t="s">
        <v>81</v>
      </c>
    </row>
    <row r="10" spans="1:12" s="25" customFormat="1" ht="15.75" x14ac:dyDescent="0.25">
      <c r="A10" s="6">
        <v>2</v>
      </c>
      <c r="B10" s="15" t="s">
        <v>64</v>
      </c>
      <c r="C10" s="6" t="s">
        <v>15</v>
      </c>
      <c r="D10" s="15" t="s">
        <v>63</v>
      </c>
      <c r="E10" s="6">
        <v>10</v>
      </c>
      <c r="F10" s="6">
        <v>1</v>
      </c>
      <c r="G10" s="38">
        <v>125</v>
      </c>
      <c r="H10" s="6">
        <f>14+5+40.75</f>
        <v>59.75</v>
      </c>
      <c r="I10" s="6"/>
      <c r="J10" s="6">
        <v>50</v>
      </c>
      <c r="K10" s="6"/>
      <c r="L10" s="6" t="s">
        <v>83</v>
      </c>
    </row>
    <row r="11" spans="1:12" ht="15.75" x14ac:dyDescent="0.25">
      <c r="A11" s="6">
        <v>3</v>
      </c>
      <c r="B11" s="15" t="s">
        <v>65</v>
      </c>
      <c r="C11" s="6" t="s">
        <v>15</v>
      </c>
      <c r="D11" s="15" t="s">
        <v>63</v>
      </c>
      <c r="E11" s="6">
        <v>10</v>
      </c>
      <c r="F11" s="6">
        <v>1</v>
      </c>
      <c r="G11" s="38">
        <v>125</v>
      </c>
      <c r="H11" s="6"/>
      <c r="I11" s="5">
        <v>0</v>
      </c>
      <c r="J11" s="5"/>
      <c r="K11" s="5"/>
      <c r="L11" s="5"/>
    </row>
    <row r="14" spans="1:12" x14ac:dyDescent="0.25">
      <c r="D14" s="25" t="s">
        <v>18</v>
      </c>
      <c r="E14" s="25" t="s">
        <v>73</v>
      </c>
      <c r="F14" s="25"/>
    </row>
    <row r="15" spans="1:12" x14ac:dyDescent="0.25">
      <c r="D15" s="25" t="s">
        <v>19</v>
      </c>
      <c r="E15" s="25" t="s">
        <v>74</v>
      </c>
      <c r="F15" s="25"/>
    </row>
    <row r="16" spans="1:12" x14ac:dyDescent="0.25">
      <c r="D16" s="25"/>
      <c r="E16" s="25" t="s">
        <v>75</v>
      </c>
      <c r="F16" s="25"/>
    </row>
    <row r="17" spans="4:9" x14ac:dyDescent="0.25">
      <c r="D17" s="25"/>
      <c r="E17" s="25" t="s">
        <v>76</v>
      </c>
      <c r="F17" s="25"/>
    </row>
    <row r="18" spans="4:9" x14ac:dyDescent="0.25">
      <c r="D18" s="25"/>
      <c r="E18" s="25" t="s">
        <v>77</v>
      </c>
      <c r="F18" s="25"/>
    </row>
    <row r="19" spans="4:9" x14ac:dyDescent="0.25">
      <c r="D19" s="25"/>
      <c r="E19" s="25" t="s">
        <v>78</v>
      </c>
      <c r="F19" s="25"/>
      <c r="G19" s="12"/>
      <c r="H19" s="12"/>
      <c r="I19" s="12"/>
    </row>
    <row r="20" spans="4:9" x14ac:dyDescent="0.25">
      <c r="D20" s="25"/>
      <c r="E20" s="25" t="s">
        <v>79</v>
      </c>
      <c r="F20" s="25"/>
    </row>
    <row r="21" spans="4:9" x14ac:dyDescent="0.25">
      <c r="D21" s="25"/>
      <c r="E21" s="25" t="s">
        <v>80</v>
      </c>
      <c r="F21" s="25"/>
    </row>
  </sheetData>
  <sortState ref="A9:L11">
    <sortCondition descending="1" ref="H9:H11"/>
  </sortState>
  <mergeCells count="2">
    <mergeCell ref="A5:L5"/>
    <mergeCell ref="A6:L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32" sqref="F32"/>
    </sheetView>
  </sheetViews>
  <sheetFormatPr defaultRowHeight="15" x14ac:dyDescent="0.25"/>
  <cols>
    <col min="1" max="1" width="6" customWidth="1"/>
    <col min="2" max="2" width="38" customWidth="1"/>
    <col min="3" max="3" width="7.28515625" customWidth="1"/>
    <col min="4" max="4" width="36.5703125" customWidth="1"/>
    <col min="9" max="9" width="6.140625" customWidth="1"/>
    <col min="12" max="12" width="13.8554687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29" t="s">
        <v>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18" x14ac:dyDescent="0.25">
      <c r="A6" s="31" t="s">
        <v>23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47.25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16</v>
      </c>
      <c r="L8" s="4" t="s">
        <v>14</v>
      </c>
    </row>
    <row r="9" spans="1:12" s="25" customFormat="1" ht="15.75" x14ac:dyDescent="0.25">
      <c r="A9" s="6">
        <v>1</v>
      </c>
      <c r="B9" s="39" t="s">
        <v>68</v>
      </c>
      <c r="C9" s="40" t="s">
        <v>15</v>
      </c>
      <c r="D9" s="39" t="s">
        <v>63</v>
      </c>
      <c r="E9" s="40">
        <v>11</v>
      </c>
      <c r="F9" s="40">
        <v>1</v>
      </c>
      <c r="G9" s="40">
        <v>125</v>
      </c>
      <c r="H9" s="41">
        <f>19+31+44.12</f>
        <v>94.12</v>
      </c>
      <c r="I9" s="40"/>
      <c r="J9" s="40">
        <v>10</v>
      </c>
      <c r="K9" s="40">
        <v>1</v>
      </c>
      <c r="L9" s="40" t="s">
        <v>81</v>
      </c>
    </row>
    <row r="10" spans="1:12" s="25" customFormat="1" ht="15.75" x14ac:dyDescent="0.25">
      <c r="A10" s="6">
        <v>2</v>
      </c>
      <c r="B10" s="39" t="s">
        <v>69</v>
      </c>
      <c r="C10" s="40" t="s">
        <v>15</v>
      </c>
      <c r="D10" s="39" t="s">
        <v>63</v>
      </c>
      <c r="E10" s="40">
        <v>11</v>
      </c>
      <c r="F10" s="40">
        <v>1</v>
      </c>
      <c r="G10" s="40">
        <v>125</v>
      </c>
      <c r="H10" s="40">
        <f>10+22+36.75</f>
        <v>68.75</v>
      </c>
      <c r="I10" s="40"/>
      <c r="J10" s="40">
        <v>30</v>
      </c>
      <c r="K10" s="40">
        <v>2</v>
      </c>
      <c r="L10" s="40" t="s">
        <v>82</v>
      </c>
    </row>
    <row r="11" spans="1:12" ht="15.75" x14ac:dyDescent="0.25">
      <c r="A11" s="6">
        <v>4</v>
      </c>
      <c r="B11" s="39" t="s">
        <v>67</v>
      </c>
      <c r="C11" s="40" t="s">
        <v>15</v>
      </c>
      <c r="D11" s="39" t="s">
        <v>66</v>
      </c>
      <c r="E11" s="40">
        <v>11</v>
      </c>
      <c r="F11" s="40">
        <v>4</v>
      </c>
      <c r="G11" s="40">
        <v>125</v>
      </c>
      <c r="H11" s="40">
        <f>10+22+34.5</f>
        <v>66.5</v>
      </c>
      <c r="I11" s="40"/>
      <c r="J11" s="40">
        <v>57</v>
      </c>
      <c r="K11" s="40">
        <v>3</v>
      </c>
      <c r="L11" s="40" t="s">
        <v>82</v>
      </c>
    </row>
    <row r="12" spans="1:12" ht="15.75" x14ac:dyDescent="0.25">
      <c r="A12" s="6">
        <v>3</v>
      </c>
      <c r="B12" s="15" t="s">
        <v>70</v>
      </c>
      <c r="C12" s="6" t="s">
        <v>15</v>
      </c>
      <c r="D12" s="15" t="s">
        <v>63</v>
      </c>
      <c r="E12" s="6">
        <v>11</v>
      </c>
      <c r="F12" s="6">
        <v>1</v>
      </c>
      <c r="G12" s="38"/>
      <c r="H12" s="5"/>
      <c r="I12" s="5">
        <v>0</v>
      </c>
      <c r="J12" s="5"/>
      <c r="K12" s="5"/>
      <c r="L12" s="5"/>
    </row>
    <row r="13" spans="1:12" ht="15.75" x14ac:dyDescent="0.25">
      <c r="A13" s="5"/>
      <c r="B13" s="15"/>
      <c r="C13" s="6"/>
      <c r="D13" s="15"/>
      <c r="E13" s="6"/>
      <c r="F13" s="6"/>
      <c r="G13" s="16"/>
      <c r="H13" s="6"/>
      <c r="I13" s="5"/>
      <c r="J13" s="5"/>
      <c r="K13" s="5"/>
      <c r="L13" s="5"/>
    </row>
    <row r="16" spans="1:12" x14ac:dyDescent="0.25">
      <c r="D16" s="25" t="s">
        <v>18</v>
      </c>
      <c r="E16" s="25" t="s">
        <v>73</v>
      </c>
      <c r="F16" s="25"/>
    </row>
    <row r="17" spans="4:6" x14ac:dyDescent="0.25">
      <c r="D17" s="25" t="s">
        <v>19</v>
      </c>
      <c r="E17" s="25" t="s">
        <v>74</v>
      </c>
      <c r="F17" s="25"/>
    </row>
    <row r="18" spans="4:6" x14ac:dyDescent="0.25">
      <c r="D18" s="25"/>
      <c r="E18" s="25" t="s">
        <v>75</v>
      </c>
      <c r="F18" s="25"/>
    </row>
    <row r="19" spans="4:6" x14ac:dyDescent="0.25">
      <c r="D19" s="25"/>
      <c r="E19" s="25" t="s">
        <v>76</v>
      </c>
      <c r="F19" s="25"/>
    </row>
    <row r="20" spans="4:6" x14ac:dyDescent="0.25">
      <c r="D20" s="25"/>
      <c r="E20" s="25" t="s">
        <v>77</v>
      </c>
      <c r="F20" s="25"/>
    </row>
    <row r="21" spans="4:6" x14ac:dyDescent="0.25">
      <c r="D21" s="25"/>
      <c r="E21" s="25" t="s">
        <v>78</v>
      </c>
      <c r="F21" s="25"/>
    </row>
    <row r="22" spans="4:6" x14ac:dyDescent="0.25">
      <c r="D22" s="25"/>
      <c r="E22" s="25" t="s">
        <v>79</v>
      </c>
      <c r="F22" s="25"/>
    </row>
    <row r="23" spans="4:6" x14ac:dyDescent="0.25">
      <c r="D23" s="25"/>
      <c r="E23" s="25" t="s">
        <v>80</v>
      </c>
      <c r="F23" s="25"/>
    </row>
  </sheetData>
  <sortState ref="A9:L12">
    <sortCondition descending="1" ref="H9:H12"/>
  </sortState>
  <mergeCells count="2">
    <mergeCell ref="A5:L5"/>
    <mergeCell ref="A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7кл.(д)</vt:lpstr>
      <vt:lpstr>8кл.(д)</vt:lpstr>
      <vt:lpstr>9кл.(д)</vt:lpstr>
      <vt:lpstr>10кл.(д)</vt:lpstr>
      <vt:lpstr>11кл.(д)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cp:lastPrinted>2017-12-06T09:34:43Z</cp:lastPrinted>
  <dcterms:created xsi:type="dcterms:W3CDTF">2015-11-11T09:35:06Z</dcterms:created>
  <dcterms:modified xsi:type="dcterms:W3CDTF">2017-12-11T08:57:41Z</dcterms:modified>
</cp:coreProperties>
</file>